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6380" windowHeight="10110" activeTab="0"/>
  </bookViews>
  <sheets>
    <sheet name="2.1 Kennzahlen zur Belegung" sheetId="1" r:id="rId1"/>
  </sheets>
  <definedNames>
    <definedName name="_xlnm.Print_Titles" localSheetId="0">'2.1 Kennzahlen zur Belegung'!$B:$I,'2.1 Kennzahlen zur Belegung'!$6:$6</definedName>
  </definedNames>
  <calcPr fullCalcOnLoad="1"/>
</workbook>
</file>

<file path=xl/sharedStrings.xml><?xml version="1.0" encoding="utf-8"?>
<sst xmlns="http://schemas.openxmlformats.org/spreadsheetml/2006/main" count="45" uniqueCount="25">
  <si>
    <t>Kennzahlen der Spitäler</t>
  </si>
  <si>
    <t>Allgemeine Krankenhäuser</t>
  </si>
  <si>
    <t>Spezialkliniken: Psychatrische Kliniken</t>
  </si>
  <si>
    <t>Spezialkliniken: Rehabilitationskliniken</t>
  </si>
  <si>
    <t>Andere Spezialkliniken</t>
  </si>
  <si>
    <t>Quelle: Bundesamt für Statistik, Krankenhausstatistik</t>
  </si>
  <si>
    <t>Kennzahlen zur Belegung</t>
  </si>
  <si>
    <t>Betten stationär</t>
  </si>
  <si>
    <t>= Anzahl stationärer Betten im Jahresdurchschnitt</t>
  </si>
  <si>
    <t>Rundungsdifferenz</t>
  </si>
  <si>
    <t>Planbetten</t>
  </si>
  <si>
    <t>= vorgesehene Anzahl Betten</t>
  </si>
  <si>
    <t>Hospitalisierungen</t>
  </si>
  <si>
    <t>= Anzahl der Austritte im Laufe des Jahres</t>
  </si>
  <si>
    <t>Hosp. mit Grundversicherung</t>
  </si>
  <si>
    <t>Hosp. mit Privat- oder Halbprivatversicherung</t>
  </si>
  <si>
    <t>Anteil in % der Fälle mit Privat/Halbprivatvers.</t>
  </si>
  <si>
    <t>Pflegetage</t>
  </si>
  <si>
    <t>Belegung in %</t>
  </si>
  <si>
    <t>= Pflegetage dividiert durch Zahl stationärer Betten multipliziert 365</t>
  </si>
  <si>
    <t>Betriebskosten pro Pflegetag</t>
  </si>
  <si>
    <t>=Betriebskosten dividiert durch Pflegetage</t>
  </si>
  <si>
    <t>Durchschnittliche Aufenthaltsdauer in Tagen</t>
  </si>
  <si>
    <t>=Pflegetage dividiert durch Austritte</t>
  </si>
  <si>
    <t>Kanton Thurgau, 2001-2009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</si>
</sst>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_ ;\-0.0\ "/>
    <numFmt numFmtId="171" formatCode="#,##0_ ;\-#,##0\ "/>
    <numFmt numFmtId="172" formatCode="#,##0.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 horizontal="right" vertical="center"/>
    </xf>
    <xf numFmtId="173" fontId="7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3" fontId="8" fillId="0" borderId="0" xfId="0" applyNumberFormat="1" applyFont="1" applyFill="1" applyAlignment="1">
      <alignment vertical="center"/>
    </xf>
    <xf numFmtId="1" fontId="0" fillId="0" borderId="0" xfId="0" applyNumberFormat="1" applyAlignment="1">
      <alignment/>
    </xf>
    <xf numFmtId="0" fontId="0" fillId="0" borderId="0" xfId="0" applyNumberFormat="1" applyFill="1" applyAlignment="1">
      <alignment horizontal="left"/>
    </xf>
    <xf numFmtId="173" fontId="0" fillId="0" borderId="0" xfId="0" applyNumberFormat="1" applyFill="1" applyBorder="1" applyAlignment="1">
      <alignment/>
    </xf>
    <xf numFmtId="172" fontId="8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Ausw_tabl-stand_1999_anc-typol_2001-01_MG_df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37.140625" style="0" customWidth="1"/>
    <col min="3" max="9" width="10.8515625" style="0" customWidth="1"/>
  </cols>
  <sheetData>
    <row r="2" ht="12.75">
      <c r="B2" s="1" t="s">
        <v>0</v>
      </c>
    </row>
    <row r="3" s="2" customFormat="1" ht="12.75">
      <c r="B3" s="2" t="s">
        <v>24</v>
      </c>
    </row>
    <row r="4" s="2" customFormat="1" ht="12.75"/>
    <row r="5" ht="12.75">
      <c r="B5" s="3" t="s">
        <v>6</v>
      </c>
    </row>
    <row r="6" spans="2:11" s="6" customFormat="1" ht="15" customHeight="1">
      <c r="B6" s="4"/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5">
        <v>2009</v>
      </c>
    </row>
    <row r="7" spans="2:11" ht="12.75">
      <c r="B7" s="14"/>
      <c r="C7" s="12"/>
      <c r="D7" s="9"/>
      <c r="E7" s="9"/>
      <c r="F7" s="9"/>
      <c r="G7" s="9"/>
      <c r="H7" s="9"/>
      <c r="I7" s="10"/>
      <c r="J7" s="11"/>
      <c r="K7" s="11"/>
    </row>
    <row r="8" spans="2:19" s="1" customFormat="1" ht="12.75">
      <c r="B8" s="16" t="s">
        <v>7</v>
      </c>
      <c r="C8" s="17">
        <v>1414.3589041095902</v>
      </c>
      <c r="D8" s="17">
        <v>1395.3698630137003</v>
      </c>
      <c r="E8" s="17">
        <v>1411.8301369863002</v>
      </c>
      <c r="F8" s="17">
        <v>1408.55890410959</v>
      </c>
      <c r="G8" s="17">
        <v>1382.3095890411</v>
      </c>
      <c r="H8" s="17">
        <v>1380.73698630137</v>
      </c>
      <c r="I8" s="17">
        <v>1389.62739726027</v>
      </c>
      <c r="J8" s="17">
        <v>1371</v>
      </c>
      <c r="K8" s="17">
        <v>1391</v>
      </c>
      <c r="L8" s="16"/>
      <c r="M8" s="16"/>
      <c r="N8" s="16"/>
      <c r="O8" s="16"/>
      <c r="P8" s="16"/>
      <c r="Q8" s="16"/>
      <c r="R8" s="16"/>
      <c r="S8" s="16"/>
    </row>
    <row r="9" spans="2:19" s="1" customFormat="1" ht="12.75">
      <c r="B9" s="18" t="s">
        <v>8</v>
      </c>
      <c r="C9" s="19"/>
      <c r="D9" s="19"/>
      <c r="E9" s="19"/>
      <c r="F9" s="19"/>
      <c r="G9" s="19"/>
      <c r="H9" s="19"/>
      <c r="I9" s="19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1" customFormat="1" ht="12.75">
      <c r="B10" s="20"/>
      <c r="C10" s="19"/>
      <c r="D10" s="19"/>
      <c r="E10" s="19"/>
      <c r="F10" s="19"/>
      <c r="G10" s="19"/>
      <c r="H10" s="19"/>
      <c r="I10" s="19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2:19" ht="12.75">
      <c r="B11" s="21" t="s">
        <v>1</v>
      </c>
      <c r="C11" s="12">
        <f>528+20</f>
        <v>548</v>
      </c>
      <c r="D11" s="12">
        <f>517+20</f>
        <v>537</v>
      </c>
      <c r="E11" s="11">
        <f>515+20</f>
        <v>535</v>
      </c>
      <c r="F11" s="11">
        <f>515+20</f>
        <v>535</v>
      </c>
      <c r="G11" s="11">
        <f>512+20</f>
        <v>532</v>
      </c>
      <c r="H11" s="11">
        <f>493+20</f>
        <v>513</v>
      </c>
      <c r="I11" s="11">
        <f>491+24</f>
        <v>515</v>
      </c>
      <c r="J11" s="11">
        <v>519</v>
      </c>
      <c r="K11" s="11">
        <v>528</v>
      </c>
      <c r="L11" s="11"/>
      <c r="M11" s="11"/>
      <c r="N11" s="11"/>
      <c r="O11" s="11"/>
      <c r="P11" s="11"/>
      <c r="Q11" s="11"/>
      <c r="R11" s="11"/>
      <c r="S11" s="11"/>
    </row>
    <row r="12" spans="2:19" s="8" customFormat="1" ht="12.75">
      <c r="B12" s="21" t="s">
        <v>2</v>
      </c>
      <c r="C12" s="22">
        <v>459.904109589041</v>
      </c>
      <c r="D12" s="22">
        <v>491.55890410958904</v>
      </c>
      <c r="E12" s="22">
        <v>492.750684931507</v>
      </c>
      <c r="F12" s="22">
        <v>499.186301369863</v>
      </c>
      <c r="G12" s="22">
        <v>504.216438356164</v>
      </c>
      <c r="H12" s="22">
        <v>501.12054794520503</v>
      </c>
      <c r="I12" s="22">
        <v>498.92602739726004</v>
      </c>
      <c r="J12" s="11">
        <v>477</v>
      </c>
      <c r="K12" s="11">
        <v>467</v>
      </c>
      <c r="L12" s="11"/>
      <c r="M12" s="11"/>
      <c r="N12" s="23"/>
      <c r="O12" s="23"/>
      <c r="P12" s="23"/>
      <c r="Q12" s="23"/>
      <c r="R12" s="23"/>
      <c r="S12" s="23"/>
    </row>
    <row r="13" spans="2:19" ht="12.75">
      <c r="B13" s="21" t="s">
        <v>3</v>
      </c>
      <c r="C13" s="22">
        <v>186.424657534247</v>
      </c>
      <c r="D13" s="22">
        <v>185.079452054795</v>
      </c>
      <c r="E13" s="22">
        <v>340.02465753424707</v>
      </c>
      <c r="F13" s="22">
        <v>338.975342465753</v>
      </c>
      <c r="G13" s="22">
        <v>312.446575342466</v>
      </c>
      <c r="H13" s="22">
        <v>323.91506849315107</v>
      </c>
      <c r="I13" s="22">
        <v>325.02191780821903</v>
      </c>
      <c r="J13" s="11">
        <v>328</v>
      </c>
      <c r="K13" s="11">
        <v>351</v>
      </c>
      <c r="L13" s="11"/>
      <c r="M13" s="11"/>
      <c r="N13" s="11"/>
      <c r="O13" s="11"/>
      <c r="P13" s="11"/>
      <c r="Q13" s="11"/>
      <c r="R13" s="11"/>
      <c r="S13" s="11"/>
    </row>
    <row r="14" spans="2:19" ht="12.75">
      <c r="B14" s="21" t="s">
        <v>4</v>
      </c>
      <c r="C14" s="22">
        <v>220.30410958904102</v>
      </c>
      <c r="D14" s="22">
        <v>182.005479452055</v>
      </c>
      <c r="E14" s="22">
        <v>42.3287671232877</v>
      </c>
      <c r="F14" s="22">
        <v>35.95342465753419</v>
      </c>
      <c r="G14" s="22">
        <v>33.9205479452055</v>
      </c>
      <c r="H14" s="22">
        <v>42.9753424657534</v>
      </c>
      <c r="I14" s="22">
        <v>50.679452054794496</v>
      </c>
      <c r="J14" s="11">
        <v>46</v>
      </c>
      <c r="K14" s="11">
        <v>45</v>
      </c>
      <c r="L14" s="11"/>
      <c r="M14" s="11"/>
      <c r="N14" s="11"/>
      <c r="O14" s="11"/>
      <c r="P14" s="11"/>
      <c r="Q14" s="11"/>
      <c r="R14" s="11"/>
      <c r="S14" s="11"/>
    </row>
    <row r="15" spans="2:19" s="8" customFormat="1" ht="12.75">
      <c r="B15" s="24" t="s">
        <v>9</v>
      </c>
      <c r="C15" s="25">
        <v>-1</v>
      </c>
      <c r="D15" s="25">
        <v>-1</v>
      </c>
      <c r="E15" s="25">
        <v>2</v>
      </c>
      <c r="F15" s="25">
        <v>0</v>
      </c>
      <c r="G15" s="25">
        <v>-1</v>
      </c>
      <c r="H15" s="25">
        <v>0</v>
      </c>
      <c r="I15" s="25">
        <v>0</v>
      </c>
      <c r="J15" s="25">
        <v>1</v>
      </c>
      <c r="K15" s="25">
        <v>0</v>
      </c>
      <c r="L15" s="11"/>
      <c r="M15" s="11"/>
      <c r="N15" s="23"/>
      <c r="O15" s="23"/>
      <c r="P15" s="23"/>
      <c r="Q15" s="23"/>
      <c r="R15" s="23"/>
      <c r="S15" s="23"/>
    </row>
    <row r="16" spans="2:19" ht="12.75">
      <c r="B16" s="11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12.75">
      <c r="B17" s="26" t="s">
        <v>10</v>
      </c>
      <c r="C17" s="19">
        <v>1377</v>
      </c>
      <c r="D17" s="19">
        <v>1353</v>
      </c>
      <c r="E17" s="27">
        <v>1371</v>
      </c>
      <c r="F17" s="27">
        <v>1438</v>
      </c>
      <c r="G17" s="27">
        <v>1434</v>
      </c>
      <c r="H17" s="27">
        <v>1435</v>
      </c>
      <c r="I17" s="27">
        <v>1427</v>
      </c>
      <c r="J17" s="19">
        <v>1400</v>
      </c>
      <c r="K17" s="19">
        <v>1408</v>
      </c>
      <c r="L17" s="11"/>
      <c r="M17" s="11"/>
      <c r="N17" s="11"/>
      <c r="O17" s="11"/>
      <c r="P17" s="11"/>
      <c r="Q17" s="11"/>
      <c r="R17" s="11"/>
      <c r="S17" s="11"/>
    </row>
    <row r="18" spans="2:19" ht="12.75">
      <c r="B18" s="28" t="s">
        <v>11</v>
      </c>
      <c r="C18" s="11"/>
      <c r="D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ht="12.75">
      <c r="B19" s="29"/>
      <c r="C19" s="29"/>
      <c r="D19" s="2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2.75">
      <c r="B20" s="16" t="s">
        <v>12</v>
      </c>
      <c r="C20" s="17">
        <v>28661</v>
      </c>
      <c r="D20" s="19">
        <v>27695</v>
      </c>
      <c r="E20" s="13">
        <v>28204</v>
      </c>
      <c r="F20" s="13">
        <v>29876</v>
      </c>
      <c r="G20" s="13">
        <v>30138</v>
      </c>
      <c r="H20" s="13">
        <v>30744</v>
      </c>
      <c r="I20" s="17">
        <v>31206</v>
      </c>
      <c r="J20" s="19">
        <v>32259</v>
      </c>
      <c r="K20" s="19">
        <v>32374</v>
      </c>
      <c r="L20" s="40"/>
      <c r="M20" s="11"/>
      <c r="N20" s="11"/>
      <c r="O20" s="11"/>
      <c r="P20" s="11"/>
      <c r="Q20" s="11"/>
      <c r="R20" s="11"/>
      <c r="S20" s="11"/>
    </row>
    <row r="21" spans="2:19" ht="12.75">
      <c r="B21" s="18" t="s">
        <v>13</v>
      </c>
      <c r="C21" s="12"/>
      <c r="D21" s="10"/>
      <c r="E21" s="7"/>
      <c r="F21" s="7"/>
      <c r="G21" s="7"/>
      <c r="H21" s="7"/>
      <c r="I21" s="12"/>
      <c r="J21" s="12"/>
      <c r="K21" s="12"/>
      <c r="L21" s="11"/>
      <c r="M21" s="11"/>
      <c r="N21" s="11"/>
      <c r="O21" s="11"/>
      <c r="P21" s="11"/>
      <c r="Q21" s="11"/>
      <c r="R21" s="11"/>
      <c r="S21" s="11"/>
    </row>
    <row r="22" spans="2:19" ht="12.75">
      <c r="B22" s="30"/>
      <c r="C22" s="12"/>
      <c r="D22" s="10"/>
      <c r="E22" s="7"/>
      <c r="F22" s="7"/>
      <c r="G22" s="7"/>
      <c r="H22" s="7"/>
      <c r="I22" s="12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2.75">
      <c r="B23" s="11" t="s">
        <v>14</v>
      </c>
      <c r="C23" s="12"/>
      <c r="D23" s="10"/>
      <c r="E23" s="7"/>
      <c r="F23" s="7"/>
      <c r="G23" s="7"/>
      <c r="H23" s="7"/>
      <c r="I23" s="12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2.75">
      <c r="B24" s="21" t="s">
        <v>1</v>
      </c>
      <c r="C24" s="12">
        <f>15010+192</f>
        <v>15202</v>
      </c>
      <c r="D24" s="10">
        <f>15042+174</f>
        <v>15216</v>
      </c>
      <c r="E24" s="7">
        <f>15403+223</f>
        <v>15626</v>
      </c>
      <c r="F24" s="7">
        <f>16217+240</f>
        <v>16457</v>
      </c>
      <c r="G24" s="7">
        <f>16344+317</f>
        <v>16661</v>
      </c>
      <c r="H24" s="7">
        <f>16899+356</f>
        <v>17255</v>
      </c>
      <c r="I24" s="12">
        <f>16475+372</f>
        <v>16847</v>
      </c>
      <c r="J24" s="12">
        <v>17899</v>
      </c>
      <c r="K24" s="12">
        <v>18091</v>
      </c>
      <c r="L24" s="11"/>
      <c r="M24" s="11"/>
      <c r="N24" s="11"/>
      <c r="O24" s="11"/>
      <c r="P24" s="11"/>
      <c r="Q24" s="11"/>
      <c r="R24" s="11"/>
      <c r="S24" s="11"/>
    </row>
    <row r="25" spans="2:19" ht="12.75">
      <c r="B25" s="21" t="s">
        <v>2</v>
      </c>
      <c r="C25" s="12">
        <v>1762</v>
      </c>
      <c r="D25" s="10">
        <v>1889</v>
      </c>
      <c r="E25" s="7">
        <v>2022</v>
      </c>
      <c r="F25" s="7">
        <v>2144</v>
      </c>
      <c r="G25" s="7">
        <v>2167</v>
      </c>
      <c r="H25" s="7">
        <v>2326</v>
      </c>
      <c r="I25" s="12">
        <v>2373</v>
      </c>
      <c r="J25" s="10">
        <v>2501</v>
      </c>
      <c r="K25" s="10">
        <v>2842</v>
      </c>
      <c r="L25" s="11"/>
      <c r="M25" s="11"/>
      <c r="N25" s="11"/>
      <c r="O25" s="11"/>
      <c r="P25" s="11"/>
      <c r="Q25" s="11"/>
      <c r="R25" s="11"/>
      <c r="S25" s="11"/>
    </row>
    <row r="26" spans="2:19" ht="12.75">
      <c r="B26" s="21" t="s">
        <v>3</v>
      </c>
      <c r="C26" s="12">
        <v>1756</v>
      </c>
      <c r="D26" s="10">
        <v>1743</v>
      </c>
      <c r="E26" s="7">
        <v>2085</v>
      </c>
      <c r="F26" s="7">
        <v>2961</v>
      </c>
      <c r="G26" s="7">
        <v>3165</v>
      </c>
      <c r="H26" s="7">
        <v>2532</v>
      </c>
      <c r="I26" s="12">
        <v>2822</v>
      </c>
      <c r="J26" s="10">
        <v>2734</v>
      </c>
      <c r="K26" s="10">
        <v>2429</v>
      </c>
      <c r="L26" s="11"/>
      <c r="M26" s="11"/>
      <c r="N26" s="11"/>
      <c r="O26" s="11"/>
      <c r="P26" s="11"/>
      <c r="Q26" s="11"/>
      <c r="R26" s="11"/>
      <c r="S26" s="11"/>
    </row>
    <row r="27" spans="2:19" ht="12.75">
      <c r="B27" s="21" t="s">
        <v>4</v>
      </c>
      <c r="C27" s="12">
        <v>2929</v>
      </c>
      <c r="D27" s="10">
        <v>1293</v>
      </c>
      <c r="E27" s="7">
        <v>1651</v>
      </c>
      <c r="F27" s="7">
        <v>1563</v>
      </c>
      <c r="G27" s="7">
        <v>1560</v>
      </c>
      <c r="H27" s="7">
        <v>1653</v>
      </c>
      <c r="I27" s="12">
        <v>1845</v>
      </c>
      <c r="J27" s="10">
        <v>1870</v>
      </c>
      <c r="K27" s="10">
        <v>1759</v>
      </c>
      <c r="L27" s="11"/>
      <c r="M27" s="11"/>
      <c r="N27" s="11"/>
      <c r="O27" s="11"/>
      <c r="P27" s="11"/>
      <c r="Q27" s="11"/>
      <c r="R27" s="11"/>
      <c r="S27" s="11"/>
    </row>
    <row r="28" spans="2:19" ht="12.75">
      <c r="B28" s="21"/>
      <c r="C28" s="12"/>
      <c r="D28" s="10"/>
      <c r="E28" s="7"/>
      <c r="F28" s="7"/>
      <c r="G28" s="7"/>
      <c r="H28" s="7"/>
      <c r="I28" s="12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2:19" ht="12.75">
      <c r="B29" s="11" t="s">
        <v>15</v>
      </c>
      <c r="C29" s="12"/>
      <c r="D29" s="10"/>
      <c r="E29" s="7"/>
      <c r="F29" s="7"/>
      <c r="G29" s="7"/>
      <c r="H29" s="7"/>
      <c r="I29" s="12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19" ht="12.75">
      <c r="B30" s="21" t="s">
        <v>1</v>
      </c>
      <c r="C30" s="12">
        <f>3315+512</f>
        <v>3827</v>
      </c>
      <c r="D30" s="10">
        <f>3168+610</f>
        <v>3778</v>
      </c>
      <c r="E30" s="7">
        <f>3105+673</f>
        <v>3778</v>
      </c>
      <c r="F30" s="7">
        <f>3172+679</f>
        <v>3851</v>
      </c>
      <c r="G30" s="7">
        <f>3133+700</f>
        <v>3833</v>
      </c>
      <c r="H30" s="7">
        <f>3302+615</f>
        <v>3917</v>
      </c>
      <c r="I30" s="12">
        <f>3425+686</f>
        <v>4111</v>
      </c>
      <c r="J30" s="10">
        <v>4094</v>
      </c>
      <c r="K30" s="10">
        <v>4071</v>
      </c>
      <c r="L30" s="11"/>
      <c r="M30" s="11"/>
      <c r="N30" s="11"/>
      <c r="O30" s="11"/>
      <c r="P30" s="11"/>
      <c r="Q30" s="11"/>
      <c r="R30" s="11"/>
      <c r="S30" s="11"/>
    </row>
    <row r="31" spans="2:19" ht="12.75">
      <c r="B31" s="21" t="s">
        <v>2</v>
      </c>
      <c r="C31" s="12">
        <v>194</v>
      </c>
      <c r="D31" s="10">
        <v>178</v>
      </c>
      <c r="E31" s="7">
        <v>171</v>
      </c>
      <c r="F31" s="7">
        <v>193</v>
      </c>
      <c r="G31" s="7">
        <v>251</v>
      </c>
      <c r="H31" s="7">
        <v>273</v>
      </c>
      <c r="I31" s="12">
        <v>318</v>
      </c>
      <c r="J31" s="10">
        <v>280</v>
      </c>
      <c r="K31" s="10">
        <v>225</v>
      </c>
      <c r="L31" s="11"/>
      <c r="M31" s="11"/>
      <c r="N31" s="11"/>
      <c r="O31" s="11"/>
      <c r="P31" s="11"/>
      <c r="Q31" s="11"/>
      <c r="R31" s="11"/>
      <c r="S31" s="11"/>
    </row>
    <row r="32" spans="2:19" ht="12.75">
      <c r="B32" s="21" t="s">
        <v>3</v>
      </c>
      <c r="C32" s="12">
        <v>670</v>
      </c>
      <c r="D32" s="10">
        <v>661</v>
      </c>
      <c r="E32" s="7">
        <v>2176</v>
      </c>
      <c r="F32" s="7">
        <v>2147</v>
      </c>
      <c r="G32" s="7">
        <v>2015</v>
      </c>
      <c r="H32" s="7">
        <v>2226</v>
      </c>
      <c r="I32" s="12">
        <v>2345</v>
      </c>
      <c r="J32" s="10">
        <v>2390</v>
      </c>
      <c r="K32" s="10">
        <v>2456</v>
      </c>
      <c r="L32" s="11"/>
      <c r="M32" s="11"/>
      <c r="N32" s="11"/>
      <c r="O32" s="11"/>
      <c r="P32" s="11"/>
      <c r="Q32" s="11"/>
      <c r="R32" s="11"/>
      <c r="S32" s="11"/>
    </row>
    <row r="33" spans="2:19" ht="12.75">
      <c r="B33" s="21" t="s">
        <v>4</v>
      </c>
      <c r="C33" s="12">
        <v>2321</v>
      </c>
      <c r="D33" s="10">
        <v>2937</v>
      </c>
      <c r="E33" s="7">
        <v>695</v>
      </c>
      <c r="F33" s="7">
        <v>560</v>
      </c>
      <c r="G33" s="7">
        <v>486</v>
      </c>
      <c r="H33" s="7">
        <v>562</v>
      </c>
      <c r="I33" s="12">
        <v>545</v>
      </c>
      <c r="J33" s="10">
        <v>491</v>
      </c>
      <c r="K33" s="10">
        <v>501</v>
      </c>
      <c r="L33" s="11"/>
      <c r="M33" s="11"/>
      <c r="N33" s="11"/>
      <c r="O33" s="11"/>
      <c r="P33" s="11"/>
      <c r="Q33" s="11"/>
      <c r="R33" s="11"/>
      <c r="S33" s="11"/>
    </row>
    <row r="34" spans="2:19" ht="12.75">
      <c r="B34" s="21"/>
      <c r="C34" s="12"/>
      <c r="D34" s="10"/>
      <c r="E34" s="7"/>
      <c r="F34" s="7"/>
      <c r="G34" s="7"/>
      <c r="H34" s="7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2:19" s="8" customFormat="1" ht="12.75">
      <c r="B35" s="31" t="s">
        <v>16</v>
      </c>
      <c r="C35" s="32">
        <f aca="true" t="shared" si="0" ref="C35:H35">(C30+C31+C32+C33)/C20*100</f>
        <v>24.465301280485676</v>
      </c>
      <c r="D35" s="32">
        <f t="shared" si="0"/>
        <v>27.27568153096227</v>
      </c>
      <c r="E35" s="32">
        <f t="shared" si="0"/>
        <v>24.180967238689547</v>
      </c>
      <c r="F35" s="32">
        <f t="shared" si="0"/>
        <v>22.596733163743473</v>
      </c>
      <c r="G35" s="32">
        <f t="shared" si="0"/>
        <v>21.849492335257814</v>
      </c>
      <c r="H35" s="32">
        <f t="shared" si="0"/>
        <v>22.69711163153786</v>
      </c>
      <c r="I35" s="32">
        <f>(I30+I31+I32+I33)/I20*100</f>
        <v>23.453822982759725</v>
      </c>
      <c r="J35" s="32">
        <f>(J30+J31+J32+J33)/J20*100</f>
        <v>22.48984779441396</v>
      </c>
      <c r="K35" s="32">
        <f>(K30+K31+K32+K33)/K20*100</f>
        <v>22.403780811762523</v>
      </c>
      <c r="L35" s="23"/>
      <c r="M35" s="23"/>
      <c r="N35" s="23"/>
      <c r="O35" s="23"/>
      <c r="P35" s="23"/>
      <c r="Q35" s="23"/>
      <c r="R35" s="23"/>
      <c r="S35" s="23"/>
    </row>
    <row r="36" spans="2:19" ht="12.75">
      <c r="B36" s="11"/>
      <c r="C36" s="11"/>
      <c r="D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2:19" ht="12.75">
      <c r="B37" s="11"/>
      <c r="C37" s="11"/>
      <c r="D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2:19" ht="12.75">
      <c r="B38" s="1" t="s">
        <v>17</v>
      </c>
      <c r="C38" s="13">
        <v>457014</v>
      </c>
      <c r="D38" s="13">
        <v>451799</v>
      </c>
      <c r="E38" s="13">
        <v>457827</v>
      </c>
      <c r="F38" s="13">
        <v>466805</v>
      </c>
      <c r="G38" s="13">
        <v>458558</v>
      </c>
      <c r="H38" s="13">
        <v>459148</v>
      </c>
      <c r="I38" s="13">
        <v>473931</v>
      </c>
      <c r="J38" s="13">
        <v>468997</v>
      </c>
      <c r="K38" s="13">
        <v>467654</v>
      </c>
      <c r="L38" s="11"/>
      <c r="M38" s="11"/>
      <c r="N38" s="11"/>
      <c r="O38" s="11"/>
      <c r="P38" s="11"/>
      <c r="Q38" s="11"/>
      <c r="R38" s="11"/>
      <c r="S38" s="11"/>
    </row>
    <row r="39" spans="2:19" ht="12.75">
      <c r="B39" s="21" t="s">
        <v>1</v>
      </c>
      <c r="C39" s="12">
        <v>167561</v>
      </c>
      <c r="D39" s="10">
        <v>165071</v>
      </c>
      <c r="E39" s="7">
        <v>166303</v>
      </c>
      <c r="F39" s="7">
        <v>167701</v>
      </c>
      <c r="G39" s="7">
        <v>163553</v>
      </c>
      <c r="H39" s="7">
        <v>165480</v>
      </c>
      <c r="I39" s="12">
        <v>169025</v>
      </c>
      <c r="J39" s="12">
        <v>169954</v>
      </c>
      <c r="K39" s="12">
        <v>170989</v>
      </c>
      <c r="L39" s="11"/>
      <c r="M39" s="11"/>
      <c r="N39" s="11"/>
      <c r="O39" s="11"/>
      <c r="P39" s="11"/>
      <c r="Q39" s="11"/>
      <c r="R39" s="11"/>
      <c r="S39" s="11"/>
    </row>
    <row r="40" spans="2:19" ht="12.75">
      <c r="B40" s="21" t="s">
        <v>2</v>
      </c>
      <c r="C40" s="12">
        <v>159428</v>
      </c>
      <c r="D40" s="10">
        <v>167621</v>
      </c>
      <c r="E40" s="7">
        <v>172942</v>
      </c>
      <c r="F40" s="7">
        <v>179837</v>
      </c>
      <c r="G40" s="7">
        <v>183308</v>
      </c>
      <c r="H40" s="7">
        <v>173884</v>
      </c>
      <c r="I40" s="12">
        <v>175228</v>
      </c>
      <c r="J40" s="12">
        <v>168874</v>
      </c>
      <c r="K40" s="12">
        <v>167602</v>
      </c>
      <c r="L40" s="11"/>
      <c r="M40" s="11"/>
      <c r="N40" s="11"/>
      <c r="O40" s="11"/>
      <c r="P40" s="11"/>
      <c r="Q40" s="11"/>
      <c r="R40" s="11"/>
      <c r="S40" s="11"/>
    </row>
    <row r="41" spans="2:19" ht="12.75">
      <c r="B41" s="21" t="s">
        <v>3</v>
      </c>
      <c r="C41" s="12">
        <v>65591</v>
      </c>
      <c r="D41" s="10">
        <v>64169</v>
      </c>
      <c r="E41" s="7">
        <v>105970</v>
      </c>
      <c r="F41" s="7">
        <v>107724</v>
      </c>
      <c r="G41" s="7">
        <v>100437</v>
      </c>
      <c r="H41" s="7">
        <v>107463</v>
      </c>
      <c r="I41" s="12">
        <v>116118</v>
      </c>
      <c r="J41" s="12">
        <v>116071</v>
      </c>
      <c r="K41" s="12">
        <v>116004</v>
      </c>
      <c r="L41" s="12"/>
      <c r="M41" s="11"/>
      <c r="N41" s="11"/>
      <c r="O41" s="11"/>
      <c r="P41" s="11"/>
      <c r="Q41" s="11"/>
      <c r="R41" s="11"/>
      <c r="S41" s="11"/>
    </row>
    <row r="42" spans="2:19" ht="12.75">
      <c r="B42" s="21" t="s">
        <v>4</v>
      </c>
      <c r="C42" s="12">
        <v>64434</v>
      </c>
      <c r="D42" s="10">
        <v>54938</v>
      </c>
      <c r="E42" s="7">
        <v>12612</v>
      </c>
      <c r="F42" s="7">
        <v>11543</v>
      </c>
      <c r="G42" s="7">
        <v>11260</v>
      </c>
      <c r="H42" s="7">
        <v>12321</v>
      </c>
      <c r="I42" s="12">
        <v>13560</v>
      </c>
      <c r="J42" s="12">
        <v>14098</v>
      </c>
      <c r="K42" s="12">
        <v>13059</v>
      </c>
      <c r="L42" s="12"/>
      <c r="M42" s="11"/>
      <c r="N42" s="11"/>
      <c r="O42" s="11"/>
      <c r="P42" s="11"/>
      <c r="Q42" s="11"/>
      <c r="R42" s="11"/>
      <c r="S42" s="11"/>
    </row>
    <row r="43" spans="2:19" ht="12.75">
      <c r="B43" s="1"/>
      <c r="C43" s="7"/>
      <c r="D43" s="7"/>
      <c r="E43" s="7"/>
      <c r="F43" s="7"/>
      <c r="G43" s="7"/>
      <c r="H43" s="7"/>
      <c r="I43" s="7"/>
      <c r="L43" s="12"/>
      <c r="M43" s="11"/>
      <c r="N43" s="11"/>
      <c r="O43" s="11"/>
      <c r="P43" s="11"/>
      <c r="Q43" s="11"/>
      <c r="R43" s="11"/>
      <c r="S43" s="11"/>
    </row>
    <row r="44" spans="2:19" s="8" customFormat="1" ht="12.75">
      <c r="B44" s="8" t="s">
        <v>18</v>
      </c>
      <c r="C44" s="33">
        <f aca="true" t="shared" si="1" ref="C44:H44">C38/(C8*365)*100</f>
        <v>88.52725761805041</v>
      </c>
      <c r="D44" s="33">
        <f t="shared" si="1"/>
        <v>88.70805599732961</v>
      </c>
      <c r="E44" s="33">
        <f t="shared" si="1"/>
        <v>88.84358784284663</v>
      </c>
      <c r="F44" s="33">
        <f t="shared" si="1"/>
        <v>90.79618924617401</v>
      </c>
      <c r="G44" s="33">
        <f t="shared" si="1"/>
        <v>90.88581151656025</v>
      </c>
      <c r="H44" s="33">
        <f t="shared" si="1"/>
        <v>91.10639741730145</v>
      </c>
      <c r="I44" s="33">
        <f>I38/(I8*365)*100</f>
        <v>93.43807544744453</v>
      </c>
      <c r="J44" s="33">
        <f>J38/(J8*365)*100</f>
        <v>93.72161106281787</v>
      </c>
      <c r="K44" s="33">
        <f>K38/(K8*365)*100</f>
        <v>92.10954964891721</v>
      </c>
      <c r="L44" s="34"/>
      <c r="M44" s="23"/>
      <c r="N44" s="23"/>
      <c r="O44" s="23"/>
      <c r="P44" s="23"/>
      <c r="Q44" s="23"/>
      <c r="R44" s="23"/>
      <c r="S44" s="23"/>
    </row>
    <row r="45" spans="2:19" ht="12.75">
      <c r="B45" s="35" t="s">
        <v>19</v>
      </c>
      <c r="L45" s="12"/>
      <c r="M45" s="11"/>
      <c r="N45" s="11"/>
      <c r="O45" s="11"/>
      <c r="P45" s="11"/>
      <c r="Q45" s="11"/>
      <c r="R45" s="11"/>
      <c r="S45" s="11"/>
    </row>
    <row r="46" spans="12:19" ht="12.75">
      <c r="L46" s="12"/>
      <c r="M46" s="11"/>
      <c r="N46" s="11"/>
      <c r="O46" s="11"/>
      <c r="P46" s="11"/>
      <c r="Q46" s="11"/>
      <c r="R46" s="11"/>
      <c r="S46" s="11"/>
    </row>
    <row r="47" spans="2:19" s="1" customFormat="1" ht="12.75">
      <c r="B47" s="1" t="s">
        <v>20</v>
      </c>
      <c r="L47" s="17"/>
      <c r="M47" s="16"/>
      <c r="N47" s="16"/>
      <c r="O47" s="16"/>
      <c r="P47" s="16"/>
      <c r="Q47" s="16"/>
      <c r="R47" s="16"/>
      <c r="S47" s="16"/>
    </row>
    <row r="48" spans="2:19" s="1" customFormat="1" ht="12.75">
      <c r="B48" s="36" t="s">
        <v>21</v>
      </c>
      <c r="L48" s="17"/>
      <c r="M48" s="16"/>
      <c r="N48" s="16"/>
      <c r="O48" s="16"/>
      <c r="P48" s="16"/>
      <c r="Q48" s="16"/>
      <c r="R48" s="16"/>
      <c r="S48" s="16"/>
    </row>
    <row r="49" spans="2:19" ht="12.75">
      <c r="B49" s="21" t="s">
        <v>1</v>
      </c>
      <c r="C49" s="37">
        <v>1310.595437702502</v>
      </c>
      <c r="D49" s="37">
        <v>1403.126173374838</v>
      </c>
      <c r="E49" s="37">
        <v>1397.7190060782416</v>
      </c>
      <c r="F49" s="37">
        <v>1417.7125379345707</v>
      </c>
      <c r="G49" s="37">
        <v>1493.7398364043186</v>
      </c>
      <c r="H49" s="37">
        <v>1497.456162612237</v>
      </c>
      <c r="I49" s="37">
        <v>1596.7408020821</v>
      </c>
      <c r="J49" s="37">
        <v>1688.5039481271401</v>
      </c>
      <c r="K49" s="37">
        <v>1792</v>
      </c>
      <c r="L49" s="41"/>
      <c r="M49" s="11"/>
      <c r="N49" s="11"/>
      <c r="O49" s="11"/>
      <c r="P49" s="11"/>
      <c r="Q49" s="11"/>
      <c r="R49" s="11"/>
      <c r="S49" s="11"/>
    </row>
    <row r="50" spans="2:19" ht="12.75">
      <c r="B50" s="21" t="s">
        <v>2</v>
      </c>
      <c r="C50" s="37">
        <v>470.80997001969416</v>
      </c>
      <c r="D50" s="37">
        <v>491.65737056546146</v>
      </c>
      <c r="E50" s="37">
        <v>506.816841472299</v>
      </c>
      <c r="F50" s="37">
        <v>527.4276976411684</v>
      </c>
      <c r="G50" s="37">
        <v>540.899462277986</v>
      </c>
      <c r="H50" s="37">
        <v>587.6131628107487</v>
      </c>
      <c r="I50" s="37">
        <v>567.9034151121848</v>
      </c>
      <c r="J50" s="37">
        <v>624.6254604024301</v>
      </c>
      <c r="K50" s="37">
        <v>644</v>
      </c>
      <c r="L50" s="41"/>
      <c r="M50" s="11"/>
      <c r="N50" s="11"/>
      <c r="O50" s="11"/>
      <c r="P50" s="11"/>
      <c r="Q50" s="11"/>
      <c r="R50" s="11"/>
      <c r="S50" s="11"/>
    </row>
    <row r="51" spans="2:19" ht="12.75">
      <c r="B51" s="21" t="s">
        <v>3</v>
      </c>
      <c r="C51" s="37">
        <v>620.9845862999497</v>
      </c>
      <c r="D51" s="37">
        <v>665.570602627437</v>
      </c>
      <c r="E51" s="37">
        <v>695.0363310370859</v>
      </c>
      <c r="F51" s="37">
        <v>726.281979874494</v>
      </c>
      <c r="G51" s="37">
        <v>747.1848024134532</v>
      </c>
      <c r="H51" s="37">
        <v>717.149158314955</v>
      </c>
      <c r="I51" s="37">
        <v>682.1078558018568</v>
      </c>
      <c r="J51" s="37">
        <v>721.4980486081795</v>
      </c>
      <c r="K51" s="37">
        <v>729</v>
      </c>
      <c r="L51" s="41"/>
      <c r="M51" s="11"/>
      <c r="N51" s="11"/>
      <c r="O51" s="11"/>
      <c r="P51" s="11"/>
      <c r="Q51" s="11"/>
      <c r="R51" s="11"/>
      <c r="S51" s="11"/>
    </row>
    <row r="52" spans="2:19" ht="12.75">
      <c r="B52" s="21" t="s">
        <v>4</v>
      </c>
      <c r="C52" s="37">
        <v>980.4781919233908</v>
      </c>
      <c r="D52" s="37">
        <v>1110.7889048991356</v>
      </c>
      <c r="E52" s="37">
        <v>2413.816689466484</v>
      </c>
      <c r="F52" s="37">
        <v>2883.6112514738084</v>
      </c>
      <c r="G52" s="37">
        <v>2928.16191799861</v>
      </c>
      <c r="H52" s="37">
        <v>2913.669637173775</v>
      </c>
      <c r="I52" s="37">
        <v>2651.5778019586505</v>
      </c>
      <c r="J52" s="37">
        <v>2688.466449141722</v>
      </c>
      <c r="K52" s="37">
        <v>2918</v>
      </c>
      <c r="L52" s="41"/>
      <c r="M52" s="11"/>
      <c r="N52" s="11"/>
      <c r="O52" s="11"/>
      <c r="P52" s="11"/>
      <c r="Q52" s="11"/>
      <c r="R52" s="11"/>
      <c r="S52" s="11"/>
    </row>
    <row r="53" spans="2:19" ht="12.75">
      <c r="B53" s="21"/>
      <c r="C53" s="7"/>
      <c r="D53" s="7"/>
      <c r="E53" s="7"/>
      <c r="F53" s="7"/>
      <c r="G53" s="7"/>
      <c r="H53" s="7"/>
      <c r="I53" s="7"/>
      <c r="J53" s="7"/>
      <c r="K53" s="7"/>
      <c r="L53" s="12"/>
      <c r="M53" s="11"/>
      <c r="N53" s="11"/>
      <c r="O53" s="11"/>
      <c r="P53" s="11"/>
      <c r="Q53" s="11"/>
      <c r="R53" s="11"/>
      <c r="S53" s="11"/>
    </row>
    <row r="54" spans="2:19" ht="12.75">
      <c r="B54" s="1" t="s">
        <v>22</v>
      </c>
      <c r="L54" s="11"/>
      <c r="M54" s="11"/>
      <c r="N54" s="11"/>
      <c r="O54" s="11"/>
      <c r="P54" s="11"/>
      <c r="Q54" s="11"/>
      <c r="R54" s="11"/>
      <c r="S54" s="11"/>
    </row>
    <row r="55" spans="2:19" ht="12.75">
      <c r="B55" s="36" t="s">
        <v>23</v>
      </c>
      <c r="L55" s="11"/>
      <c r="M55" s="11"/>
      <c r="N55" s="11"/>
      <c r="O55" s="11"/>
      <c r="P55" s="11"/>
      <c r="Q55" s="11"/>
      <c r="R55" s="11"/>
      <c r="S55" s="11"/>
    </row>
    <row r="56" spans="2:19" ht="12.75">
      <c r="B56" s="21" t="s">
        <v>1</v>
      </c>
      <c r="C56" s="38">
        <f aca="true" t="shared" si="2" ref="C56:J59">C39/(C30+C24)</f>
        <v>8.805559934836303</v>
      </c>
      <c r="D56" s="38">
        <f t="shared" si="2"/>
        <v>8.690691797409709</v>
      </c>
      <c r="E56" s="38">
        <f t="shared" si="2"/>
        <v>8.570552463409607</v>
      </c>
      <c r="F56" s="38">
        <f t="shared" si="2"/>
        <v>8.257878668505022</v>
      </c>
      <c r="G56" s="38">
        <f t="shared" si="2"/>
        <v>7.9805308870889045</v>
      </c>
      <c r="H56" s="38">
        <f t="shared" si="2"/>
        <v>7.815983374267901</v>
      </c>
      <c r="I56" s="38">
        <f>I39/(I30+I24)</f>
        <v>8.064939402614753</v>
      </c>
      <c r="J56" s="38">
        <f>J39/(J30+J24)</f>
        <v>7.727640612922293</v>
      </c>
      <c r="K56" s="38">
        <v>8</v>
      </c>
      <c r="L56" s="11"/>
      <c r="M56" s="11"/>
      <c r="N56" s="11"/>
      <c r="O56" s="11"/>
      <c r="P56" s="11"/>
      <c r="Q56" s="11"/>
      <c r="R56" s="11"/>
      <c r="S56" s="11"/>
    </row>
    <row r="57" spans="2:19" ht="12.75">
      <c r="B57" s="21" t="s">
        <v>2</v>
      </c>
      <c r="C57" s="38">
        <f t="shared" si="2"/>
        <v>81.50715746421268</v>
      </c>
      <c r="D57" s="38">
        <f t="shared" si="2"/>
        <v>81.09385582970489</v>
      </c>
      <c r="E57" s="38">
        <f t="shared" si="2"/>
        <v>78.8609211126311</v>
      </c>
      <c r="F57" s="38">
        <f t="shared" si="2"/>
        <v>76.95207531022679</v>
      </c>
      <c r="G57" s="38">
        <f t="shared" si="2"/>
        <v>75.80976013234078</v>
      </c>
      <c r="H57" s="38">
        <f t="shared" si="2"/>
        <v>66.90419392073875</v>
      </c>
      <c r="I57" s="38">
        <f t="shared" si="2"/>
        <v>65.11631363805277</v>
      </c>
      <c r="J57" s="38">
        <f t="shared" si="2"/>
        <v>60.72419992808342</v>
      </c>
      <c r="K57" s="38">
        <v>55</v>
      </c>
      <c r="L57" s="11"/>
      <c r="M57" s="11"/>
      <c r="N57" s="11"/>
      <c r="O57" s="11"/>
      <c r="P57" s="11"/>
      <c r="Q57" s="11"/>
      <c r="R57" s="11"/>
      <c r="S57" s="11"/>
    </row>
    <row r="58" spans="2:19" ht="12.75">
      <c r="B58" s="21" t="s">
        <v>3</v>
      </c>
      <c r="C58" s="38">
        <f t="shared" si="2"/>
        <v>27.036685902720528</v>
      </c>
      <c r="D58" s="38">
        <f t="shared" si="2"/>
        <v>26.692595673876873</v>
      </c>
      <c r="E58" s="38">
        <f t="shared" si="2"/>
        <v>24.869748885238206</v>
      </c>
      <c r="F58" s="38">
        <f t="shared" si="2"/>
        <v>21.089271730618638</v>
      </c>
      <c r="G58" s="38">
        <f t="shared" si="2"/>
        <v>19.38938223938224</v>
      </c>
      <c r="H58" s="38">
        <f t="shared" si="2"/>
        <v>22.58575031525851</v>
      </c>
      <c r="I58" s="38">
        <f t="shared" si="2"/>
        <v>22.473001741823108</v>
      </c>
      <c r="J58" s="38">
        <f t="shared" si="2"/>
        <v>22.652419984387198</v>
      </c>
      <c r="K58" s="38">
        <v>24</v>
      </c>
      <c r="L58" s="11"/>
      <c r="M58" s="11"/>
      <c r="N58" s="11"/>
      <c r="O58" s="11"/>
      <c r="P58" s="11"/>
      <c r="Q58" s="11"/>
      <c r="R58" s="11"/>
      <c r="S58" s="11"/>
    </row>
    <row r="59" spans="2:19" ht="12.75">
      <c r="B59" s="21" t="s">
        <v>4</v>
      </c>
      <c r="C59" s="38">
        <f t="shared" si="2"/>
        <v>12.273142857142858</v>
      </c>
      <c r="D59" s="38">
        <f t="shared" si="2"/>
        <v>12.987706855791963</v>
      </c>
      <c r="E59" s="38">
        <f t="shared" si="2"/>
        <v>5.375959079283888</v>
      </c>
      <c r="F59" s="38">
        <f t="shared" si="2"/>
        <v>5.43711728685822</v>
      </c>
      <c r="G59" s="38">
        <f t="shared" si="2"/>
        <v>5.503421309872923</v>
      </c>
      <c r="H59" s="38">
        <f t="shared" si="2"/>
        <v>5.562528216704289</v>
      </c>
      <c r="I59" s="38">
        <f t="shared" si="2"/>
        <v>5.673640167364017</v>
      </c>
      <c r="J59" s="38">
        <f t="shared" si="2"/>
        <v>5.971198644642101</v>
      </c>
      <c r="K59" s="38">
        <v>6</v>
      </c>
      <c r="L59" s="11"/>
      <c r="M59" s="11"/>
      <c r="N59" s="11"/>
      <c r="O59" s="11"/>
      <c r="P59" s="11"/>
      <c r="Q59" s="11"/>
      <c r="R59" s="11"/>
      <c r="S59" s="11"/>
    </row>
    <row r="60" spans="2:11" ht="12.75">
      <c r="B60" s="39"/>
      <c r="C60" s="7"/>
      <c r="D60" s="7"/>
      <c r="E60" s="7"/>
      <c r="F60" s="7"/>
      <c r="G60" s="7"/>
      <c r="H60" s="7"/>
      <c r="I60" s="7"/>
      <c r="J60" s="7"/>
      <c r="K60" s="7"/>
    </row>
    <row r="61" spans="2:11" s="8" customFormat="1" ht="12.75">
      <c r="B61" s="8" t="s">
        <v>5</v>
      </c>
      <c r="C61" s="15"/>
      <c r="D61" s="15"/>
      <c r="E61" s="15"/>
      <c r="F61" s="15"/>
      <c r="G61" s="15"/>
      <c r="H61" s="15"/>
      <c r="I61" s="15"/>
      <c r="J61" s="15"/>
      <c r="K61" s="15"/>
    </row>
    <row r="62" spans="3:11" ht="12.75">
      <c r="C62" s="7"/>
      <c r="D62" s="7"/>
      <c r="E62" s="7"/>
      <c r="F62" s="7"/>
      <c r="G62" s="7"/>
      <c r="H62" s="7"/>
      <c r="I62" s="7"/>
      <c r="J62" s="7"/>
      <c r="K62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&amp;CDienststelle für Statistik des Kantons Thurgau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skegl</dc:creator>
  <cp:keywords/>
  <dc:description/>
  <cp:lastModifiedBy>skzol</cp:lastModifiedBy>
  <cp:lastPrinted>2011-03-28T09:29:59Z</cp:lastPrinted>
  <dcterms:created xsi:type="dcterms:W3CDTF">2009-04-21T08:34:41Z</dcterms:created>
  <dcterms:modified xsi:type="dcterms:W3CDTF">2017-07-13T10:51:28Z</dcterms:modified>
  <cp:category/>
  <cp:version/>
  <cp:contentType/>
  <cp:contentStatus/>
</cp:coreProperties>
</file>